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AQN (2)" sheetId="1" r:id="rId1"/>
  </sheets>
  <definedNames/>
  <calcPr fullCalcOnLoad="1"/>
</workbook>
</file>

<file path=xl/sharedStrings.xml><?xml version="1.0" encoding="utf-8"?>
<sst xmlns="http://schemas.openxmlformats.org/spreadsheetml/2006/main" count="116" uniqueCount="76">
  <si>
    <t>BRAND</t>
  </si>
  <si>
    <t>cod. mod.</t>
  </si>
  <si>
    <t>MODELLO</t>
  </si>
  <si>
    <t>Rip %</t>
  </si>
  <si>
    <t>FIAT</t>
  </si>
  <si>
    <t>5OOL</t>
  </si>
  <si>
    <t>5OOL Wagon</t>
  </si>
  <si>
    <t>5OO</t>
  </si>
  <si>
    <t>PUNTO</t>
  </si>
  <si>
    <t>TIPO</t>
  </si>
  <si>
    <t>QUBO</t>
  </si>
  <si>
    <t>DOBLO'</t>
  </si>
  <si>
    <t>124 SPIDER</t>
  </si>
  <si>
    <t>ABARTH</t>
  </si>
  <si>
    <t>LANCIA</t>
  </si>
  <si>
    <t>YPSILON</t>
  </si>
  <si>
    <t>ALFA ROMEO</t>
  </si>
  <si>
    <t>GIULIA</t>
  </si>
  <si>
    <t>STELVIO</t>
  </si>
  <si>
    <t>4C</t>
  </si>
  <si>
    <t>CHEROKEE</t>
  </si>
  <si>
    <t>664 -665</t>
  </si>
  <si>
    <t>WRANGLER</t>
  </si>
  <si>
    <t>PANDA VAN</t>
  </si>
  <si>
    <t>PUNTO VAN</t>
  </si>
  <si>
    <t>FIORINO</t>
  </si>
  <si>
    <t>FIORINO (Per/Rot)</t>
  </si>
  <si>
    <t>DOBLO' CARGO</t>
  </si>
  <si>
    <t>DOBLO' CARGO (Per/Rot)</t>
  </si>
  <si>
    <t>TALENTO (no 95cv) per/rott</t>
  </si>
  <si>
    <t>502 - 503</t>
  </si>
  <si>
    <t>FULLBACK 502 (Per/Rot)</t>
  </si>
  <si>
    <t>FULLBACK 503 cross (Per/Rot)</t>
  </si>
  <si>
    <t>DUCATO (Per/Rot)</t>
  </si>
  <si>
    <t>-Panda con opt 4JD</t>
  </si>
  <si>
    <t>0.9 TwinAir 70 CV metano Ecochic ELEFANTINO BLU</t>
  </si>
  <si>
    <r>
      <t xml:space="preserve">COMPASS  </t>
    </r>
    <r>
      <rPr>
        <sz val="7"/>
        <color indexed="8"/>
        <rFont val="Century Gothic"/>
        <family val="2"/>
      </rPr>
      <t>(Alimentazione Diesel)</t>
    </r>
  </si>
  <si>
    <r>
      <t>COMPASS</t>
    </r>
    <r>
      <rPr>
        <sz val="7"/>
        <color indexed="8"/>
        <rFont val="Century Gothic"/>
        <family val="2"/>
      </rPr>
      <t xml:space="preserve"> (Alimentazione Benzina)</t>
    </r>
  </si>
  <si>
    <r>
      <t>GRAND CHEROKEE</t>
    </r>
    <r>
      <rPr>
        <sz val="7"/>
        <color indexed="8"/>
        <rFont val="Century Gothic"/>
        <family val="2"/>
      </rPr>
      <t xml:space="preserve"> (escluso MY 19)</t>
    </r>
  </si>
  <si>
    <r>
      <t xml:space="preserve">GRAND CHEROKEE </t>
    </r>
    <r>
      <rPr>
        <sz val="7"/>
        <color indexed="8"/>
        <rFont val="Century Gothic"/>
        <family val="2"/>
      </rPr>
      <t>(MY 19)</t>
    </r>
  </si>
  <si>
    <t>TIPO VAN</t>
  </si>
  <si>
    <t>Vantaggio cliente %</t>
  </si>
  <si>
    <t>Renegade</t>
  </si>
  <si>
    <t>DUCATO (Solo SLU:2.0 MJT 16v 115CV)</t>
  </si>
  <si>
    <r>
      <t>FULLBACK</t>
    </r>
    <r>
      <rPr>
        <sz val="7"/>
        <rFont val="Century Gothic"/>
        <family val="2"/>
      </rPr>
      <t xml:space="preserve"> (Easy Pro)</t>
    </r>
  </si>
  <si>
    <r>
      <t xml:space="preserve">FULLBACK </t>
    </r>
    <r>
      <rPr>
        <sz val="7"/>
        <rFont val="Century Gothic"/>
        <family val="2"/>
      </rPr>
      <t>(no Easy Pro)</t>
    </r>
  </si>
  <si>
    <r>
      <t xml:space="preserve">TALENTO </t>
    </r>
    <r>
      <rPr>
        <sz val="7"/>
        <rFont val="Century Gothic"/>
        <family val="2"/>
      </rPr>
      <t>(Solo 11A)</t>
    </r>
  </si>
  <si>
    <r>
      <t xml:space="preserve">TALENTO </t>
    </r>
    <r>
      <rPr>
        <sz val="7"/>
        <rFont val="Century Gothic"/>
        <family val="2"/>
      </rPr>
      <t>(Escluso 11A)</t>
    </r>
  </si>
  <si>
    <r>
      <t xml:space="preserve">DUCATO </t>
    </r>
    <r>
      <rPr>
        <sz val="7"/>
        <rFont val="Century Gothic"/>
        <family val="2"/>
      </rPr>
      <t>(Escluso SLU: 2.0 MJT 16v 115CV)</t>
    </r>
  </si>
  <si>
    <r>
      <t xml:space="preserve">Fiorino - </t>
    </r>
    <r>
      <rPr>
        <sz val="7"/>
        <rFont val="Century Gothic"/>
        <family val="2"/>
      </rPr>
      <t>225 solo mvs 1GR</t>
    </r>
  </si>
  <si>
    <t xml:space="preserve">5OOX </t>
  </si>
  <si>
    <t xml:space="preserve">PANDA </t>
  </si>
  <si>
    <t xml:space="preserve">OPTIONALS  in omaggio su vetture in pronta consegna </t>
  </si>
  <si>
    <t xml:space="preserve">OPTIONALS in omaggio ed Extra 1.500€ su vetture in pronta consegna </t>
  </si>
  <si>
    <t xml:space="preserve">MITO </t>
  </si>
  <si>
    <t xml:space="preserve">GIULIA PRONTA CONSEGNA </t>
  </si>
  <si>
    <t xml:space="preserve">STELVIO PRONTA CONSEGNA </t>
  </si>
  <si>
    <t xml:space="preserve">GIULIETTA </t>
  </si>
  <si>
    <r>
      <t xml:space="preserve">COMPASS  </t>
    </r>
    <r>
      <rPr>
        <sz val="7"/>
        <color indexed="8"/>
        <rFont val="Century Gothic"/>
        <family val="2"/>
      </rPr>
      <t>(Alimentazione Diesel/ Versione Sport 1.6 -120CV)</t>
    </r>
  </si>
  <si>
    <r>
      <t xml:space="preserve">RENEGADE </t>
    </r>
    <r>
      <rPr>
        <sz val="7"/>
        <color indexed="8"/>
        <rFont val="Century Gothic"/>
        <family val="2"/>
      </rPr>
      <t>(Alimentazioni Benzina)</t>
    </r>
  </si>
  <si>
    <r>
      <t>RENEGADE</t>
    </r>
    <r>
      <rPr>
        <sz val="7"/>
        <color indexed="8"/>
        <rFont val="Century Gothic"/>
        <family val="2"/>
      </rPr>
      <t xml:space="preserve"> (Alimentazioni Diesel)</t>
    </r>
    <r>
      <rPr>
        <sz val="9"/>
        <color indexed="8"/>
        <rFont val="Century Gothic"/>
        <family val="2"/>
      </rPr>
      <t xml:space="preserve">
Escluse Sport </t>
    </r>
  </si>
  <si>
    <t xml:space="preserve">500L PRO </t>
  </si>
  <si>
    <t>OPTIONALS  in omaggio su vetture in pronta consegna 
EXTRA 1.000€ su vetture in pronta consegna  o in alternativa Finanziamento Tasso 0</t>
  </si>
  <si>
    <t>Extra 500€ su vetture in pronta consegna allestimento Gold</t>
  </si>
  <si>
    <t>Azione Extra</t>
  </si>
  <si>
    <t xml:space="preserve">Azione Extra </t>
  </si>
  <si>
    <t>JEEP</t>
  </si>
  <si>
    <t>FIAT PRO</t>
  </si>
  <si>
    <t>Vantaggio 
cliente %</t>
  </si>
  <si>
    <r>
      <rPr>
        <b/>
        <sz val="9"/>
        <rFont val="Century Gothic"/>
        <family val="2"/>
      </rPr>
      <t>Esclusioni:</t>
    </r>
    <r>
      <rPr>
        <sz val="9"/>
        <rFont val="Century Gothic"/>
        <family val="2"/>
      </rPr>
      <t xml:space="preserve">
- 5ooL Winter Edition
- 5ooX Winter Edition (solo su Serie 1)
- 124 Spider 1.4 Multi Air 140 CV base /124 Spider S Design
- Punto con opt 4CC e 6CB e versioni STREET 1.2 69CV - EU6 - STREET 1.3 MultiJet 95CV  EU6
- Panda Waze e Panda con opt 4JD. Versioni Panda Pop Escluse dall'azione extra Optionals in Omaggio</t>
    </r>
  </si>
  <si>
    <r>
      <rPr>
        <b/>
        <sz val="9"/>
        <rFont val="Century Gothic"/>
        <family val="2"/>
      </rPr>
      <t>Esclusioni:</t>
    </r>
    <r>
      <rPr>
        <sz val="9"/>
        <rFont val="Century Gothic"/>
        <family val="2"/>
      </rPr>
      <t xml:space="preserve">
- 695 Rivale 
- 124 Spider GT e  124 Spider 170cv
</t>
    </r>
  </si>
  <si>
    <r>
      <rPr>
        <b/>
        <sz val="9"/>
        <rFont val="Century Gothic"/>
        <family val="2"/>
      </rPr>
      <t xml:space="preserve">Esclusioni:
</t>
    </r>
    <r>
      <rPr>
        <sz val="9"/>
        <rFont val="Century Gothic"/>
        <family val="2"/>
      </rPr>
      <t>- Ypsilon 1.3 Multijet 95 CV Start&amp;Stop SILVER (Serie 2)</t>
    </r>
    <r>
      <rPr>
        <b/>
        <sz val="9"/>
        <rFont val="Century Gothic"/>
        <family val="2"/>
      </rPr>
      <t xml:space="preserve">
</t>
    </r>
    <r>
      <rPr>
        <sz val="9"/>
        <rFont val="Century Gothic"/>
        <family val="2"/>
      </rPr>
      <t>- Ypsilon</t>
    </r>
    <r>
      <rPr>
        <b/>
        <sz val="9"/>
        <rFont val="Century Gothic"/>
        <family val="2"/>
      </rPr>
      <t xml:space="preserve"> </t>
    </r>
    <r>
      <rPr>
        <sz val="9"/>
        <rFont val="Century Gothic"/>
        <family val="2"/>
      </rPr>
      <t xml:space="preserve">1.3 Multijet 95 CV Start&amp;Stop ELEFANTINO (Serie 3)
- Ypsilon 0.9 TwinAir 70 CV metano Ecochic ELEFANTINO BLU (serie 3)
- Ypsilon 1.2 69 CV Start&amp;Stop ELEFANTINO BLU
</t>
    </r>
  </si>
  <si>
    <r>
      <rPr>
        <b/>
        <sz val="9"/>
        <rFont val="Century Gothic"/>
        <family val="2"/>
      </rPr>
      <t>Esclusioni:</t>
    </r>
    <r>
      <rPr>
        <sz val="9"/>
        <rFont val="Century Gothic"/>
        <family val="2"/>
      </rPr>
      <t xml:space="preserve">
- 4C: Coupe 1.750 Tb 240cv - Spider 1.750 Tb 240cv
-Giulia versione Nring
-Giulia 2.2 Turbo Diesel 160 CV Business
-Giulia 2.2 Turbo Diesel 160 CV  Giulia Base
-Giulia  2.2 Turbo Diesel 150 CV Giulia Base
-Giulia 2.2 Turbo Diesel 160 CV Super
-Stelvio 2.2 Turbo Diesel 160 CV Stelvio Base
-Stelvio versione Nring
</t>
    </r>
  </si>
  <si>
    <r>
      <rPr>
        <b/>
        <sz val="9"/>
        <rFont val="Century Gothic"/>
        <family val="2"/>
      </rPr>
      <t xml:space="preserve">Esclusioni: </t>
    </r>
    <r>
      <rPr>
        <sz val="9"/>
        <rFont val="Century Gothic"/>
        <family val="2"/>
      </rPr>
      <t xml:space="preserve">
-Ducato Combinato 2.3 MJT 150CV SHUTTEL
-Ducato  Maxi Combinato 2.3 MJT 150CV SHUTTEL
-Ducato Panorama 30q CH1 2.3 150cv
-Ducato Base Minibus Maxi 40q XLH2 2.3 150cv
-DUCATO BASE COMBINATO MODULARE 35Q LH2 2.3 Multijet 180CV E6D-temp (M1)
-DUCATO BASE COMBINATO MODULARE 35Q LH2 2.3 Multijet 180CV E6D-temp (M1)
-DUCATOPANORAMA Panorama modulare 33Q H2 2.3 Multijet 140CV E6D-temp (M1)
-DUCATO PANORAMA Panorama modulare 33Q H2 2.3 Multijet 180CV E6D-temp (M1)
-DUCATO MAXI BASE MINIBUS 35Q LH2 2.3 Multijet 140CV E6D-temp 
-DUCATO MAXI BASE MINIBUS 35Q LH2 2.3 Multijet 160CV E6D-temp 
-DUCATO MAXI BASE MINIBUS 35Q LH2 2.3 Multijet 180CV E6D-temp 
-DUCATO MAXI BASE MINIBUS 40Q XLH2 2.3 Multijet 140CV E6D-temp 
-DUCATO MAXI BASE MINIBUS 40Q XLH2 2.3 Multijet 160CV E6D-temp 
-DUCATO MAXI BASE MINIBUS 40Q XLH2 2.3 Multijet 180CV E6D-temp 
             </t>
    </r>
  </si>
  <si>
    <t xml:space="preserve">OPTIONALS in omaggio
 o in alternativa Extra 700€ su vetture in pronta consegna </t>
  </si>
  <si>
    <t xml:space="preserve">OPTIONALS in omaggio 
o in alternativa Extra 700€ su vetture in pronta consegna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</si>
</sst>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sz val="7"/>
      <color indexed="8"/>
      <name val="Century Gothic"/>
      <family val="2"/>
    </font>
    <font>
      <sz val="7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8"/>
      <color theme="1"/>
      <name val="Century Gothic"/>
      <family val="2"/>
    </font>
    <font>
      <b/>
      <sz val="8"/>
      <color theme="0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/>
      <right style="dashed"/>
      <top style="dashed"/>
      <bottom/>
    </border>
    <border>
      <left style="dashed"/>
      <right/>
      <top style="dashed"/>
      <bottom/>
    </border>
    <border>
      <left/>
      <right/>
      <top style="dashed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8" fillId="34" borderId="0" xfId="0" applyFont="1" applyFill="1" applyAlignment="1">
      <alignment horizontal="center" vertical="center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50" fillId="35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0" fillId="35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49" fillId="33" borderId="10" xfId="0" applyFont="1" applyFill="1" applyBorder="1" applyAlignment="1">
      <alignment/>
    </xf>
    <xf numFmtId="164" fontId="49" fillId="33" borderId="11" xfId="0" applyNumberFormat="1" applyFont="1" applyFill="1" applyBorder="1" applyAlignment="1">
      <alignment horizontal="center"/>
    </xf>
    <xf numFmtId="164" fontId="49" fillId="33" borderId="12" xfId="0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164" fontId="49" fillId="33" borderId="0" xfId="0" applyNumberFormat="1" applyFont="1" applyFill="1" applyAlignment="1">
      <alignment horizontal="center"/>
    </xf>
    <xf numFmtId="164" fontId="47" fillId="33" borderId="0" xfId="0" applyNumberFormat="1" applyFont="1" applyFill="1" applyAlignment="1">
      <alignment horizontal="center"/>
    </xf>
    <xf numFmtId="0" fontId="50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49" fillId="33" borderId="0" xfId="0" applyFont="1" applyFill="1" applyAlignment="1" quotePrefix="1">
      <alignment/>
    </xf>
    <xf numFmtId="0" fontId="49" fillId="33" borderId="10" xfId="0" applyFont="1" applyFill="1" applyBorder="1" applyAlignment="1">
      <alignment wrapText="1"/>
    </xf>
    <xf numFmtId="164" fontId="47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2" fillId="33" borderId="10" xfId="0" applyFont="1" applyFill="1" applyBorder="1" applyAlignment="1">
      <alignment/>
    </xf>
    <xf numFmtId="164" fontId="12" fillId="33" borderId="11" xfId="0" applyNumberFormat="1" applyFont="1" applyFill="1" applyBorder="1" applyAlignment="1">
      <alignment horizontal="center"/>
    </xf>
    <xf numFmtId="164" fontId="12" fillId="33" borderId="12" xfId="0" applyNumberFormat="1" applyFont="1" applyFill="1" applyBorder="1" applyAlignment="1">
      <alignment horizontal="center"/>
    </xf>
    <xf numFmtId="164" fontId="11" fillId="33" borderId="0" xfId="0" applyNumberFormat="1" applyFont="1" applyFill="1" applyAlignment="1">
      <alignment horizontal="center"/>
    </xf>
    <xf numFmtId="0" fontId="50" fillId="35" borderId="0" xfId="0" applyFont="1" applyFill="1" applyAlignment="1">
      <alignment horizontal="center" vertical="center" wrapText="1"/>
    </xf>
    <xf numFmtId="0" fontId="50" fillId="35" borderId="0" xfId="0" applyFont="1" applyFill="1" applyAlignment="1">
      <alignment horizontal="center" vertical="center"/>
    </xf>
    <xf numFmtId="164" fontId="49" fillId="33" borderId="13" xfId="0" applyNumberFormat="1" applyFont="1" applyFill="1" applyBorder="1" applyAlignment="1">
      <alignment horizontal="center" wrapText="1"/>
    </xf>
    <xf numFmtId="0" fontId="49" fillId="33" borderId="14" xfId="0" applyFont="1" applyFill="1" applyBorder="1" applyAlignment="1">
      <alignment vertical="center"/>
    </xf>
    <xf numFmtId="164" fontId="49" fillId="33" borderId="15" xfId="0" applyNumberFormat="1" applyFont="1" applyFill="1" applyBorder="1" applyAlignment="1">
      <alignment horizontal="center" vertical="center"/>
    </xf>
    <xf numFmtId="0" fontId="10" fillId="36" borderId="0" xfId="0" applyFont="1" applyFill="1" applyAlignment="1">
      <alignment horizontal="left" vertical="top" wrapText="1"/>
    </xf>
    <xf numFmtId="164" fontId="54" fillId="33" borderId="12" xfId="0" applyNumberFormat="1" applyFont="1" applyFill="1" applyBorder="1" applyAlignment="1">
      <alignment horizontal="center"/>
    </xf>
    <xf numFmtId="164" fontId="54" fillId="33" borderId="13" xfId="0" applyNumberFormat="1" applyFont="1" applyFill="1" applyBorder="1" applyAlignment="1">
      <alignment horizontal="center" vertical="center"/>
    </xf>
    <xf numFmtId="164" fontId="54" fillId="0" borderId="12" xfId="0" applyNumberFormat="1" applyFont="1" applyFill="1" applyBorder="1" applyAlignment="1">
      <alignment horizontal="center"/>
    </xf>
    <xf numFmtId="164" fontId="14" fillId="33" borderId="12" xfId="0" applyNumberFormat="1" applyFont="1" applyFill="1" applyBorder="1" applyAlignment="1">
      <alignment horizontal="center"/>
    </xf>
    <xf numFmtId="164" fontId="49" fillId="33" borderId="12" xfId="0" applyNumberFormat="1" applyFont="1" applyFill="1" applyBorder="1" applyAlignment="1">
      <alignment horizontal="center" wrapText="1"/>
    </xf>
    <xf numFmtId="164" fontId="54" fillId="33" borderId="12" xfId="0" applyNumberFormat="1" applyFont="1" applyFill="1" applyBorder="1" applyAlignment="1">
      <alignment horizontal="center" vertical="center"/>
    </xf>
    <xf numFmtId="0" fontId="50" fillId="35" borderId="0" xfId="0" applyFont="1" applyFill="1" applyAlignment="1">
      <alignment horizontal="center" vertical="center"/>
    </xf>
    <xf numFmtId="0" fontId="50" fillId="37" borderId="0" xfId="0" applyFont="1" applyFill="1" applyAlignment="1">
      <alignment horizontal="center" vertical="center" wrapText="1"/>
    </xf>
    <xf numFmtId="0" fontId="12" fillId="36" borderId="0" xfId="0" applyFont="1" applyFill="1" applyAlignment="1">
      <alignment horizontal="left" vertical="top" wrapText="1"/>
    </xf>
    <xf numFmtId="0" fontId="12" fillId="36" borderId="16" xfId="0" applyFont="1" applyFill="1" applyBorder="1" applyAlignment="1">
      <alignment horizontal="left" vertical="top" wrapText="1"/>
    </xf>
    <xf numFmtId="0" fontId="12" fillId="36" borderId="0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6"/>
  <sheetViews>
    <sheetView tabSelected="1" zoomScalePageLayoutView="0" workbookViewId="0" topLeftCell="A3">
      <selection activeCell="S32" sqref="S32"/>
    </sheetView>
  </sheetViews>
  <sheetFormatPr defaultColWidth="9.140625" defaultRowHeight="15"/>
  <cols>
    <col min="1" max="1" width="8.8515625" style="1" customWidth="1"/>
    <col min="2" max="2" width="0.42578125" style="1" customWidth="1"/>
    <col min="3" max="3" width="10.00390625" style="2" hidden="1" customWidth="1"/>
    <col min="4" max="4" width="0.42578125" style="1" hidden="1" customWidth="1"/>
    <col min="5" max="5" width="39.57421875" style="1" customWidth="1"/>
    <col min="6" max="6" width="1.8515625" style="1" hidden="1" customWidth="1"/>
    <col min="7" max="7" width="13.57421875" style="1" customWidth="1"/>
    <col min="8" max="8" width="60.140625" style="1" customWidth="1"/>
    <col min="9" max="13" width="9.140625" style="1" hidden="1" customWidth="1"/>
    <col min="14" max="14" width="9.140625" style="1" customWidth="1"/>
    <col min="15" max="16384" width="9.140625" style="1" customWidth="1"/>
  </cols>
  <sheetData>
    <row r="1" ht="3" customHeight="1" hidden="1"/>
    <row r="2" spans="7:8" ht="17.25" customHeight="1" hidden="1">
      <c r="G2" s="3"/>
      <c r="H2" s="3"/>
    </row>
    <row r="3" spans="1:6" ht="3" customHeight="1">
      <c r="A3" s="4"/>
      <c r="C3" s="5"/>
      <c r="D3" s="4"/>
      <c r="E3" s="4"/>
      <c r="F3" s="4"/>
    </row>
    <row r="4" spans="1:8" s="11" customFormat="1" ht="27.75" customHeight="1">
      <c r="A4" s="6" t="s">
        <v>0</v>
      </c>
      <c r="B4" s="7"/>
      <c r="C4" s="8" t="s">
        <v>1</v>
      </c>
      <c r="D4" s="9"/>
      <c r="E4" s="6" t="s">
        <v>2</v>
      </c>
      <c r="F4" s="6" t="s">
        <v>3</v>
      </c>
      <c r="G4" s="10" t="s">
        <v>68</v>
      </c>
      <c r="H4" s="33" t="s">
        <v>64</v>
      </c>
    </row>
    <row r="5" spans="1:8" ht="3" customHeight="1">
      <c r="A5" s="4"/>
      <c r="B5" s="12"/>
      <c r="C5" s="13"/>
      <c r="D5" s="12"/>
      <c r="E5" s="12"/>
      <c r="F5" s="12"/>
      <c r="G5" s="12"/>
      <c r="H5" s="12"/>
    </row>
    <row r="6" spans="1:12" ht="27.75" customHeight="1">
      <c r="A6" s="45" t="s">
        <v>4</v>
      </c>
      <c r="B6" s="12"/>
      <c r="C6" s="13">
        <v>334</v>
      </c>
      <c r="D6" s="12"/>
      <c r="E6" s="14" t="s">
        <v>50</v>
      </c>
      <c r="F6" s="15">
        <v>10</v>
      </c>
      <c r="G6" s="44">
        <v>13</v>
      </c>
      <c r="H6" s="16" t="s">
        <v>52</v>
      </c>
      <c r="I6" s="25">
        <f>G6-F6</f>
        <v>3</v>
      </c>
      <c r="K6" s="25">
        <f>9+F6</f>
        <v>19</v>
      </c>
      <c r="L6" s="25">
        <f>K6-G6</f>
        <v>6</v>
      </c>
    </row>
    <row r="7" spans="1:12" ht="27.75" customHeight="1">
      <c r="A7" s="45"/>
      <c r="B7" s="12"/>
      <c r="C7" s="13">
        <v>330</v>
      </c>
      <c r="D7" s="12"/>
      <c r="E7" s="14" t="s">
        <v>5</v>
      </c>
      <c r="F7" s="15">
        <v>13.5</v>
      </c>
      <c r="G7" s="44">
        <v>15</v>
      </c>
      <c r="H7" s="16" t="s">
        <v>53</v>
      </c>
      <c r="I7" s="25">
        <f aca="true" t="shared" si="0" ref="I7:I75">G7-F7</f>
        <v>1.5</v>
      </c>
      <c r="K7" s="25">
        <f aca="true" t="shared" si="1" ref="K7:K20">9+F7</f>
        <v>22.5</v>
      </c>
      <c r="L7" s="25">
        <f aca="true" t="shared" si="2" ref="L7:L20">K7-G7</f>
        <v>7.5</v>
      </c>
    </row>
    <row r="8" spans="1:12" ht="27.75" customHeight="1">
      <c r="A8" s="45"/>
      <c r="B8" s="12"/>
      <c r="C8" s="13">
        <v>351</v>
      </c>
      <c r="D8" s="12"/>
      <c r="E8" s="14" t="s">
        <v>6</v>
      </c>
      <c r="F8" s="15">
        <v>13.5</v>
      </c>
      <c r="G8" s="44">
        <v>15</v>
      </c>
      <c r="H8" s="16" t="s">
        <v>53</v>
      </c>
      <c r="I8" s="25">
        <f t="shared" si="0"/>
        <v>1.5</v>
      </c>
      <c r="K8" s="25">
        <f t="shared" si="1"/>
        <v>22.5</v>
      </c>
      <c r="L8" s="25">
        <f t="shared" si="2"/>
        <v>7.5</v>
      </c>
    </row>
    <row r="9" spans="1:12" ht="27.75" customHeight="1">
      <c r="A9" s="45"/>
      <c r="B9" s="12"/>
      <c r="C9" s="13">
        <v>150</v>
      </c>
      <c r="D9" s="12"/>
      <c r="E9" s="14" t="s">
        <v>7</v>
      </c>
      <c r="F9" s="15">
        <v>17</v>
      </c>
      <c r="G9" s="44">
        <v>17</v>
      </c>
      <c r="H9" s="43" t="s">
        <v>74</v>
      </c>
      <c r="I9" s="25">
        <f t="shared" si="0"/>
        <v>0</v>
      </c>
      <c r="K9" s="25">
        <f t="shared" si="1"/>
        <v>26</v>
      </c>
      <c r="L9" s="25">
        <f t="shared" si="2"/>
        <v>9</v>
      </c>
    </row>
    <row r="10" spans="1:12" ht="27.75" customHeight="1">
      <c r="A10" s="45"/>
      <c r="B10" s="12"/>
      <c r="C10" s="13">
        <v>319</v>
      </c>
      <c r="D10" s="12"/>
      <c r="E10" s="14" t="s">
        <v>51</v>
      </c>
      <c r="F10" s="15">
        <v>18</v>
      </c>
      <c r="G10" s="44">
        <v>17</v>
      </c>
      <c r="H10" s="43" t="s">
        <v>75</v>
      </c>
      <c r="I10" s="25">
        <f t="shared" si="0"/>
        <v>-1</v>
      </c>
      <c r="K10" s="25">
        <f t="shared" si="1"/>
        <v>27</v>
      </c>
      <c r="L10" s="25">
        <f t="shared" si="2"/>
        <v>10</v>
      </c>
    </row>
    <row r="11" spans="1:12" ht="44.25" customHeight="1">
      <c r="A11" s="45"/>
      <c r="B11" s="12"/>
      <c r="C11" s="13">
        <v>357</v>
      </c>
      <c r="D11" s="12"/>
      <c r="E11" s="36" t="s">
        <v>9</v>
      </c>
      <c r="F11" s="37">
        <v>16</v>
      </c>
      <c r="G11" s="40">
        <v>18</v>
      </c>
      <c r="H11" s="35" t="s">
        <v>62</v>
      </c>
      <c r="I11" s="25">
        <f t="shared" si="0"/>
        <v>2</v>
      </c>
      <c r="K11" s="25">
        <f t="shared" si="1"/>
        <v>25</v>
      </c>
      <c r="L11" s="25">
        <f t="shared" si="2"/>
        <v>7</v>
      </c>
    </row>
    <row r="12" spans="1:12" ht="27.75" customHeight="1">
      <c r="A12" s="45"/>
      <c r="B12" s="12"/>
      <c r="C12" s="13">
        <v>300</v>
      </c>
      <c r="D12" s="12"/>
      <c r="E12" s="14" t="s">
        <v>10</v>
      </c>
      <c r="F12" s="15">
        <v>21</v>
      </c>
      <c r="G12" s="44">
        <v>19</v>
      </c>
      <c r="H12" s="16" t="s">
        <v>52</v>
      </c>
      <c r="I12" s="25">
        <f t="shared" si="0"/>
        <v>-2</v>
      </c>
      <c r="K12" s="25">
        <f t="shared" si="1"/>
        <v>30</v>
      </c>
      <c r="L12" s="25">
        <f t="shared" si="2"/>
        <v>11</v>
      </c>
    </row>
    <row r="13" spans="1:12" ht="27.75" customHeight="1">
      <c r="A13" s="45"/>
      <c r="B13" s="12"/>
      <c r="C13" s="13">
        <v>152</v>
      </c>
      <c r="D13" s="12"/>
      <c r="E13" s="14" t="s">
        <v>11</v>
      </c>
      <c r="F13" s="15">
        <v>17</v>
      </c>
      <c r="G13" s="44">
        <v>17</v>
      </c>
      <c r="H13" s="16" t="s">
        <v>52</v>
      </c>
      <c r="I13" s="25">
        <f t="shared" si="0"/>
        <v>0</v>
      </c>
      <c r="K13" s="25">
        <f t="shared" si="1"/>
        <v>26</v>
      </c>
      <c r="L13" s="25">
        <f t="shared" si="2"/>
        <v>9</v>
      </c>
    </row>
    <row r="14" spans="1:12" ht="27.75" customHeight="1">
      <c r="A14" s="45"/>
      <c r="B14" s="12"/>
      <c r="C14" s="13">
        <v>199</v>
      </c>
      <c r="D14" s="12"/>
      <c r="E14" s="14" t="s">
        <v>8</v>
      </c>
      <c r="F14" s="15">
        <v>24</v>
      </c>
      <c r="G14" s="44">
        <v>31</v>
      </c>
      <c r="H14" s="16"/>
      <c r="I14" s="25">
        <f>G14-F14</f>
        <v>7</v>
      </c>
      <c r="K14" s="25">
        <f>9+F14</f>
        <v>33</v>
      </c>
      <c r="L14" s="25">
        <f>K14-G14</f>
        <v>2</v>
      </c>
    </row>
    <row r="15" spans="1:12" ht="27.75" customHeight="1">
      <c r="A15" s="45"/>
      <c r="B15" s="12"/>
      <c r="C15" s="13">
        <v>348</v>
      </c>
      <c r="D15" s="12"/>
      <c r="E15" s="14" t="s">
        <v>12</v>
      </c>
      <c r="F15" s="15">
        <v>3</v>
      </c>
      <c r="G15" s="44">
        <v>6</v>
      </c>
      <c r="H15" s="16"/>
      <c r="I15" s="25">
        <f t="shared" si="0"/>
        <v>3</v>
      </c>
      <c r="K15" s="25">
        <f t="shared" si="1"/>
        <v>12</v>
      </c>
      <c r="L15" s="25">
        <f t="shared" si="2"/>
        <v>6</v>
      </c>
    </row>
    <row r="16" spans="1:12" ht="3" customHeight="1">
      <c r="A16" s="4"/>
      <c r="B16" s="12"/>
      <c r="C16" s="13"/>
      <c r="D16" s="12"/>
      <c r="E16" s="4"/>
      <c r="F16" s="4"/>
      <c r="G16" s="4"/>
      <c r="H16" s="4"/>
      <c r="I16" s="25">
        <f t="shared" si="0"/>
        <v>0</v>
      </c>
      <c r="K16" s="25">
        <f t="shared" si="1"/>
        <v>9</v>
      </c>
      <c r="L16" s="25">
        <f t="shared" si="2"/>
        <v>9</v>
      </c>
    </row>
    <row r="17" spans="1:12" ht="98.25" customHeight="1">
      <c r="A17" s="47" t="s">
        <v>69</v>
      </c>
      <c r="B17" s="47"/>
      <c r="C17" s="47"/>
      <c r="D17" s="47"/>
      <c r="E17" s="47"/>
      <c r="F17" s="47"/>
      <c r="G17" s="47"/>
      <c r="H17" s="47"/>
      <c r="I17" s="25"/>
      <c r="K17" s="25"/>
      <c r="L17" s="25"/>
    </row>
    <row r="18" spans="1:8" s="11" customFormat="1" ht="32.25" customHeight="1">
      <c r="A18" s="34" t="s">
        <v>0</v>
      </c>
      <c r="B18" s="7"/>
      <c r="C18" s="8" t="s">
        <v>1</v>
      </c>
      <c r="D18" s="9"/>
      <c r="E18" s="34" t="s">
        <v>2</v>
      </c>
      <c r="F18" s="34" t="s">
        <v>3</v>
      </c>
      <c r="G18" s="33" t="s">
        <v>41</v>
      </c>
      <c r="H18" s="33"/>
    </row>
    <row r="19" spans="1:12" ht="13.5" customHeight="1">
      <c r="A19" s="45" t="s">
        <v>13</v>
      </c>
      <c r="B19" s="12"/>
      <c r="C19" s="13">
        <v>150</v>
      </c>
      <c r="D19" s="12"/>
      <c r="E19" s="14" t="s">
        <v>7</v>
      </c>
      <c r="F19" s="15">
        <v>10</v>
      </c>
      <c r="G19" s="39">
        <v>17</v>
      </c>
      <c r="H19" s="16"/>
      <c r="I19" s="25">
        <f t="shared" si="0"/>
        <v>7</v>
      </c>
      <c r="K19" s="25">
        <f t="shared" si="1"/>
        <v>19</v>
      </c>
      <c r="L19" s="25">
        <f t="shared" si="2"/>
        <v>2</v>
      </c>
    </row>
    <row r="20" spans="1:12" ht="13.5" customHeight="1">
      <c r="A20" s="45"/>
      <c r="B20" s="12"/>
      <c r="C20" s="13">
        <v>348</v>
      </c>
      <c r="D20" s="12"/>
      <c r="E20" s="14" t="s">
        <v>12</v>
      </c>
      <c r="F20" s="15">
        <v>7</v>
      </c>
      <c r="G20" s="39">
        <v>10</v>
      </c>
      <c r="H20" s="16"/>
      <c r="I20" s="25">
        <f t="shared" si="0"/>
        <v>3</v>
      </c>
      <c r="K20" s="25">
        <f t="shared" si="1"/>
        <v>16</v>
      </c>
      <c r="L20" s="25">
        <f t="shared" si="2"/>
        <v>6</v>
      </c>
    </row>
    <row r="21" spans="1:12" ht="3" customHeight="1">
      <c r="A21" s="4"/>
      <c r="B21" s="12"/>
      <c r="C21" s="13"/>
      <c r="D21" s="12"/>
      <c r="E21" s="17"/>
      <c r="F21" s="15"/>
      <c r="G21" s="18"/>
      <c r="H21" s="18"/>
      <c r="I21" s="25">
        <f t="shared" si="0"/>
        <v>0</v>
      </c>
      <c r="K21" s="25">
        <f>9+F21</f>
        <v>9</v>
      </c>
      <c r="L21" s="25">
        <f aca="true" t="shared" si="3" ref="L21:L72">K21-G21</f>
        <v>9</v>
      </c>
    </row>
    <row r="22" spans="1:12" ht="55.5" customHeight="1">
      <c r="A22" s="47" t="s">
        <v>70</v>
      </c>
      <c r="B22" s="47"/>
      <c r="C22" s="47"/>
      <c r="D22" s="47"/>
      <c r="E22" s="47"/>
      <c r="F22" s="47"/>
      <c r="G22" s="47"/>
      <c r="H22" s="38"/>
      <c r="I22" s="25"/>
      <c r="K22" s="25"/>
      <c r="L22" s="25"/>
    </row>
    <row r="23" spans="1:12" ht="3" customHeight="1">
      <c r="A23" s="23" t="s">
        <v>34</v>
      </c>
      <c r="B23" s="12"/>
      <c r="C23" s="13"/>
      <c r="D23" s="12"/>
      <c r="E23" s="4"/>
      <c r="F23" s="4"/>
      <c r="G23" s="4"/>
      <c r="H23" s="4"/>
      <c r="I23" s="25">
        <f>G23-F23</f>
        <v>0</v>
      </c>
      <c r="K23" s="25">
        <f>9+F23</f>
        <v>9</v>
      </c>
      <c r="L23" s="25">
        <f>K23-G23</f>
        <v>9</v>
      </c>
    </row>
    <row r="24" spans="1:8" s="11" customFormat="1" ht="30" customHeight="1">
      <c r="A24" s="34" t="s">
        <v>0</v>
      </c>
      <c r="B24" s="7"/>
      <c r="C24" s="8" t="s">
        <v>1</v>
      </c>
      <c r="D24" s="9"/>
      <c r="E24" s="34" t="s">
        <v>2</v>
      </c>
      <c r="F24" s="34" t="s">
        <v>3</v>
      </c>
      <c r="G24" s="33" t="s">
        <v>41</v>
      </c>
      <c r="H24" s="33" t="s">
        <v>65</v>
      </c>
    </row>
    <row r="25" spans="1:12" ht="3" customHeight="1">
      <c r="A25" s="23"/>
      <c r="B25" s="12"/>
      <c r="C25" s="13"/>
      <c r="D25" s="12"/>
      <c r="E25" s="4"/>
      <c r="F25" s="4"/>
      <c r="G25" s="4"/>
      <c r="H25" s="4"/>
      <c r="I25" s="25"/>
      <c r="K25" s="25"/>
      <c r="L25" s="25"/>
    </row>
    <row r="26" spans="1:12" ht="13.5" customHeight="1">
      <c r="A26" s="6" t="s">
        <v>14</v>
      </c>
      <c r="B26" s="12"/>
      <c r="C26" s="13">
        <v>402</v>
      </c>
      <c r="D26" s="12"/>
      <c r="E26" s="14" t="s">
        <v>15</v>
      </c>
      <c r="F26" s="15">
        <v>18</v>
      </c>
      <c r="G26" s="39">
        <v>24</v>
      </c>
      <c r="H26" s="16" t="s">
        <v>63</v>
      </c>
      <c r="I26" s="25">
        <f t="shared" si="0"/>
        <v>6</v>
      </c>
      <c r="K26" s="25">
        <f>9+F26</f>
        <v>27</v>
      </c>
      <c r="L26" s="25">
        <f t="shared" si="3"/>
        <v>3</v>
      </c>
    </row>
    <row r="27" spans="1:12" ht="3" customHeight="1">
      <c r="A27" s="4"/>
      <c r="B27" s="12"/>
      <c r="C27" s="13"/>
      <c r="D27" s="12"/>
      <c r="E27" s="4"/>
      <c r="F27" s="4"/>
      <c r="G27" s="18"/>
      <c r="H27" s="18"/>
      <c r="I27" s="25">
        <f t="shared" si="0"/>
        <v>0</v>
      </c>
      <c r="K27" s="25">
        <f>9+F27</f>
        <v>9</v>
      </c>
      <c r="L27" s="25">
        <f t="shared" si="3"/>
        <v>9</v>
      </c>
    </row>
    <row r="28" spans="1:12" ht="76.5" customHeight="1">
      <c r="A28" s="47" t="s">
        <v>71</v>
      </c>
      <c r="B28" s="47"/>
      <c r="C28" s="47"/>
      <c r="D28" s="47"/>
      <c r="E28" s="47"/>
      <c r="F28" s="47"/>
      <c r="G28" s="47"/>
      <c r="H28" s="38"/>
      <c r="I28" s="25"/>
      <c r="K28" s="25"/>
      <c r="L28" s="25"/>
    </row>
    <row r="29" spans="1:12" ht="3" customHeight="1">
      <c r="A29" s="4" t="s">
        <v>35</v>
      </c>
      <c r="B29" s="12"/>
      <c r="C29" s="13"/>
      <c r="D29" s="12"/>
      <c r="E29" s="4"/>
      <c r="F29" s="4"/>
      <c r="G29" s="18"/>
      <c r="H29" s="18"/>
      <c r="I29" s="25">
        <f t="shared" si="0"/>
        <v>0</v>
      </c>
      <c r="K29" s="25">
        <f>9+F29</f>
        <v>9</v>
      </c>
      <c r="L29" s="25">
        <f t="shared" si="3"/>
        <v>9</v>
      </c>
    </row>
    <row r="30" spans="1:8" s="11" customFormat="1" ht="30.75" customHeight="1">
      <c r="A30" s="34" t="s">
        <v>0</v>
      </c>
      <c r="B30" s="7"/>
      <c r="C30" s="8" t="s">
        <v>1</v>
      </c>
      <c r="D30" s="9"/>
      <c r="E30" s="34" t="s">
        <v>2</v>
      </c>
      <c r="F30" s="34" t="s">
        <v>3</v>
      </c>
      <c r="G30" s="33" t="s">
        <v>41</v>
      </c>
      <c r="H30" s="33" t="s">
        <v>64</v>
      </c>
    </row>
    <row r="31" spans="1:12" ht="3" customHeight="1">
      <c r="A31" s="23" t="s">
        <v>34</v>
      </c>
      <c r="B31" s="12"/>
      <c r="C31" s="13"/>
      <c r="D31" s="12"/>
      <c r="E31" s="4"/>
      <c r="F31" s="4"/>
      <c r="G31" s="4"/>
      <c r="H31" s="4"/>
      <c r="I31" s="25">
        <f>G31-F31</f>
        <v>0</v>
      </c>
      <c r="K31" s="25">
        <f>9+F31</f>
        <v>9</v>
      </c>
      <c r="L31" s="25">
        <f>K31-G31</f>
        <v>9</v>
      </c>
    </row>
    <row r="32" spans="1:12" ht="13.5" customHeight="1">
      <c r="A32" s="50" t="s">
        <v>16</v>
      </c>
      <c r="B32" s="12"/>
      <c r="C32" s="13">
        <v>145</v>
      </c>
      <c r="D32" s="12"/>
      <c r="E32" s="14" t="s">
        <v>54</v>
      </c>
      <c r="F32" s="15">
        <v>18</v>
      </c>
      <c r="G32" s="39">
        <v>12</v>
      </c>
      <c r="H32" s="16"/>
      <c r="I32" s="25">
        <f t="shared" si="0"/>
        <v>-6</v>
      </c>
      <c r="K32" s="25">
        <f>9.5+F32</f>
        <v>27.5</v>
      </c>
      <c r="L32" s="25">
        <f t="shared" si="3"/>
        <v>15.5</v>
      </c>
    </row>
    <row r="33" spans="1:12" ht="13.5" customHeight="1">
      <c r="A33" s="50"/>
      <c r="B33" s="12"/>
      <c r="C33" s="13"/>
      <c r="D33" s="12"/>
      <c r="E33" s="14" t="s">
        <v>57</v>
      </c>
      <c r="F33" s="15"/>
      <c r="G33" s="41">
        <v>25</v>
      </c>
      <c r="H33" s="16" t="s">
        <v>52</v>
      </c>
      <c r="I33" s="25"/>
      <c r="K33" s="25"/>
      <c r="L33" s="25"/>
    </row>
    <row r="34" spans="1:12" ht="13.5" customHeight="1">
      <c r="A34" s="50"/>
      <c r="B34" s="12"/>
      <c r="C34" s="13">
        <v>620</v>
      </c>
      <c r="D34" s="12"/>
      <c r="E34" s="14" t="s">
        <v>17</v>
      </c>
      <c r="F34" s="15">
        <v>12</v>
      </c>
      <c r="G34" s="39">
        <v>19</v>
      </c>
      <c r="H34" s="16"/>
      <c r="I34" s="25">
        <f t="shared" si="0"/>
        <v>7</v>
      </c>
      <c r="K34" s="25">
        <f>10+F34</f>
        <v>22</v>
      </c>
      <c r="L34" s="25">
        <f t="shared" si="3"/>
        <v>3</v>
      </c>
    </row>
    <row r="35" spans="1:12" ht="13.5" customHeight="1">
      <c r="A35" s="50"/>
      <c r="B35" s="12"/>
      <c r="C35" s="13">
        <v>620</v>
      </c>
      <c r="D35" s="12"/>
      <c r="E35" s="14" t="s">
        <v>55</v>
      </c>
      <c r="F35" s="15">
        <v>12</v>
      </c>
      <c r="G35" s="39">
        <v>25</v>
      </c>
      <c r="H35" s="16"/>
      <c r="I35" s="25">
        <f>G35-F35</f>
        <v>13</v>
      </c>
      <c r="K35" s="25">
        <f>10+F35</f>
        <v>22</v>
      </c>
      <c r="L35" s="25">
        <f>K35-G35</f>
        <v>-3</v>
      </c>
    </row>
    <row r="36" spans="1:12" ht="13.5" customHeight="1">
      <c r="A36" s="50"/>
      <c r="B36" s="12"/>
      <c r="C36" s="13">
        <v>630</v>
      </c>
      <c r="D36" s="12" t="s">
        <v>18</v>
      </c>
      <c r="E36" s="14" t="s">
        <v>18</v>
      </c>
      <c r="F36" s="15">
        <v>8</v>
      </c>
      <c r="G36" s="39">
        <v>16</v>
      </c>
      <c r="H36" s="16"/>
      <c r="I36" s="25">
        <f t="shared" si="0"/>
        <v>8</v>
      </c>
      <c r="K36" s="25">
        <f>10+F36</f>
        <v>18</v>
      </c>
      <c r="L36" s="25">
        <f t="shared" si="3"/>
        <v>2</v>
      </c>
    </row>
    <row r="37" spans="1:12" ht="13.5" customHeight="1">
      <c r="A37" s="50"/>
      <c r="B37" s="12"/>
      <c r="C37" s="13">
        <v>630</v>
      </c>
      <c r="D37" s="12" t="s">
        <v>18</v>
      </c>
      <c r="E37" s="14" t="s">
        <v>56</v>
      </c>
      <c r="F37" s="15">
        <v>8</v>
      </c>
      <c r="G37" s="39">
        <v>25</v>
      </c>
      <c r="H37" s="16"/>
      <c r="I37" s="25">
        <f>G37-F37</f>
        <v>17</v>
      </c>
      <c r="K37" s="25">
        <f>10+F37</f>
        <v>18</v>
      </c>
      <c r="L37" s="25">
        <f>K37-G37</f>
        <v>-7</v>
      </c>
    </row>
    <row r="38" spans="1:12" ht="13.5" customHeight="1">
      <c r="A38" s="50"/>
      <c r="B38" s="12"/>
      <c r="C38" s="13">
        <v>643</v>
      </c>
      <c r="D38" s="12"/>
      <c r="E38" s="14" t="s">
        <v>19</v>
      </c>
      <c r="F38" s="15">
        <v>2.5</v>
      </c>
      <c r="G38" s="39">
        <v>2.5</v>
      </c>
      <c r="H38" s="16"/>
      <c r="I38" s="25">
        <f t="shared" si="0"/>
        <v>0</v>
      </c>
      <c r="K38" s="25">
        <f>9.5+F38</f>
        <v>12</v>
      </c>
      <c r="L38" s="25">
        <f t="shared" si="3"/>
        <v>9.5</v>
      </c>
    </row>
    <row r="39" spans="1:12" ht="3" customHeight="1">
      <c r="A39" s="4"/>
      <c r="B39" s="12"/>
      <c r="C39" s="13"/>
      <c r="D39" s="12"/>
      <c r="E39" s="4"/>
      <c r="F39" s="4"/>
      <c r="G39" s="18"/>
      <c r="H39" s="18"/>
      <c r="I39" s="25">
        <f t="shared" si="0"/>
        <v>0</v>
      </c>
      <c r="K39" s="25">
        <f>9+F39</f>
        <v>9</v>
      </c>
      <c r="L39" s="25">
        <f t="shared" si="3"/>
        <v>9</v>
      </c>
    </row>
    <row r="40" spans="1:12" ht="142.5" customHeight="1">
      <c r="A40" s="47" t="s">
        <v>72</v>
      </c>
      <c r="B40" s="47"/>
      <c r="C40" s="47"/>
      <c r="D40" s="47"/>
      <c r="E40" s="47"/>
      <c r="F40" s="47"/>
      <c r="G40" s="47"/>
      <c r="H40" s="47"/>
      <c r="I40" s="25"/>
      <c r="K40" s="25"/>
      <c r="L40" s="25"/>
    </row>
    <row r="41" spans="1:12" ht="49.5" customHeight="1" hidden="1">
      <c r="A41" s="4"/>
      <c r="B41" s="12"/>
      <c r="C41" s="13"/>
      <c r="D41" s="12"/>
      <c r="E41" s="4"/>
      <c r="F41" s="4"/>
      <c r="G41" s="18"/>
      <c r="H41" s="18"/>
      <c r="I41" s="25">
        <f t="shared" si="0"/>
        <v>0</v>
      </c>
      <c r="K41" s="25"/>
      <c r="L41" s="25">
        <f t="shared" si="3"/>
        <v>0</v>
      </c>
    </row>
    <row r="42" spans="1:8" s="11" customFormat="1" ht="31.5" customHeight="1">
      <c r="A42" s="34" t="s">
        <v>0</v>
      </c>
      <c r="B42" s="7"/>
      <c r="C42" s="8" t="s">
        <v>1</v>
      </c>
      <c r="D42" s="9"/>
      <c r="E42" s="34" t="s">
        <v>2</v>
      </c>
      <c r="F42" s="34" t="s">
        <v>3</v>
      </c>
      <c r="G42" s="33" t="s">
        <v>41</v>
      </c>
      <c r="H42" s="33" t="s">
        <v>64</v>
      </c>
    </row>
    <row r="43" spans="1:12" ht="3" customHeight="1">
      <c r="A43" s="23" t="s">
        <v>34</v>
      </c>
      <c r="B43" s="12"/>
      <c r="C43" s="13"/>
      <c r="D43" s="12"/>
      <c r="E43" s="4"/>
      <c r="F43" s="4"/>
      <c r="G43" s="4"/>
      <c r="H43" s="4"/>
      <c r="I43" s="25">
        <f>G43-F43</f>
        <v>0</v>
      </c>
      <c r="K43" s="25">
        <f>9+F43</f>
        <v>9</v>
      </c>
      <c r="L43" s="25">
        <f>K43-G43</f>
        <v>9</v>
      </c>
    </row>
    <row r="44" spans="1:12" ht="13.5" customHeight="1">
      <c r="A44" s="45" t="s">
        <v>66</v>
      </c>
      <c r="B44" s="12"/>
      <c r="C44" s="13">
        <v>674</v>
      </c>
      <c r="D44" s="12"/>
      <c r="E44" s="14" t="s">
        <v>37</v>
      </c>
      <c r="F44" s="15">
        <v>9</v>
      </c>
      <c r="G44" s="39">
        <v>18</v>
      </c>
      <c r="H44" s="16" t="s">
        <v>52</v>
      </c>
      <c r="I44" s="25">
        <f t="shared" si="0"/>
        <v>9</v>
      </c>
      <c r="K44" s="25">
        <f aca="true" t="shared" si="4" ref="K44:K51">11.5+F44</f>
        <v>20.5</v>
      </c>
      <c r="L44" s="25">
        <f t="shared" si="3"/>
        <v>2.5</v>
      </c>
    </row>
    <row r="45" spans="1:12" ht="13.5" customHeight="1">
      <c r="A45" s="45"/>
      <c r="B45" s="12"/>
      <c r="C45" s="13"/>
      <c r="D45" s="12"/>
      <c r="E45" s="14" t="s">
        <v>58</v>
      </c>
      <c r="F45" s="15">
        <v>10</v>
      </c>
      <c r="G45" s="39">
        <v>17</v>
      </c>
      <c r="H45" s="16" t="s">
        <v>52</v>
      </c>
      <c r="I45" s="25">
        <f>G45-F45</f>
        <v>7</v>
      </c>
      <c r="K45" s="25">
        <f>11.5+F45</f>
        <v>21.5</v>
      </c>
      <c r="L45" s="25">
        <f>K45-G45</f>
        <v>4.5</v>
      </c>
    </row>
    <row r="46" spans="1:12" ht="13.5" customHeight="1">
      <c r="A46" s="45"/>
      <c r="B46" s="12"/>
      <c r="C46" s="13"/>
      <c r="D46" s="12"/>
      <c r="E46" s="14" t="s">
        <v>36</v>
      </c>
      <c r="F46" s="15">
        <v>10</v>
      </c>
      <c r="G46" s="39">
        <v>19</v>
      </c>
      <c r="H46" s="16" t="s">
        <v>52</v>
      </c>
      <c r="I46" s="25">
        <f>G46-F46</f>
        <v>9</v>
      </c>
      <c r="K46" s="25">
        <f>11.5+F46</f>
        <v>21.5</v>
      </c>
      <c r="L46" s="25">
        <f>K46-G46</f>
        <v>2.5</v>
      </c>
    </row>
    <row r="47" spans="1:12" ht="13.5" customHeight="1">
      <c r="A47" s="45"/>
      <c r="B47" s="12"/>
      <c r="C47" s="13">
        <v>609</v>
      </c>
      <c r="D47" s="12"/>
      <c r="E47" s="24" t="s">
        <v>59</v>
      </c>
      <c r="F47" s="15">
        <v>10</v>
      </c>
      <c r="G47" s="39">
        <v>17.5</v>
      </c>
      <c r="H47" s="16" t="s">
        <v>52</v>
      </c>
      <c r="I47" s="25">
        <f>G47-F47</f>
        <v>7.5</v>
      </c>
      <c r="K47" s="25">
        <f>11.5+F47</f>
        <v>21.5</v>
      </c>
      <c r="L47" s="25">
        <f>K47-G47</f>
        <v>4</v>
      </c>
    </row>
    <row r="48" spans="1:12" ht="13.5" customHeight="1">
      <c r="A48" s="45"/>
      <c r="B48" s="12"/>
      <c r="C48" s="13"/>
      <c r="D48" s="12"/>
      <c r="E48" s="24" t="s">
        <v>60</v>
      </c>
      <c r="F48" s="15">
        <v>10.5</v>
      </c>
      <c r="G48" s="39">
        <v>19.5</v>
      </c>
      <c r="H48" s="16" t="s">
        <v>52</v>
      </c>
      <c r="I48" s="25">
        <f>G48-F48</f>
        <v>9</v>
      </c>
      <c r="K48" s="25">
        <f>11.5+F48</f>
        <v>22</v>
      </c>
      <c r="L48" s="25">
        <f>K48-G48</f>
        <v>2.5</v>
      </c>
    </row>
    <row r="49" spans="1:12" ht="13.5" customHeight="1">
      <c r="A49" s="45"/>
      <c r="B49" s="12"/>
      <c r="C49" s="13"/>
      <c r="D49" s="12"/>
      <c r="E49" s="14" t="s">
        <v>38</v>
      </c>
      <c r="F49" s="15">
        <v>13</v>
      </c>
      <c r="G49" s="39">
        <v>22.5</v>
      </c>
      <c r="H49" s="16"/>
      <c r="I49" s="25">
        <f t="shared" si="0"/>
        <v>9.5</v>
      </c>
      <c r="K49" s="25">
        <f t="shared" si="4"/>
        <v>24.5</v>
      </c>
      <c r="L49" s="25">
        <f t="shared" si="3"/>
        <v>2</v>
      </c>
    </row>
    <row r="50" spans="1:12" ht="13.5" customHeight="1">
      <c r="A50" s="45"/>
      <c r="B50" s="12"/>
      <c r="C50" s="13">
        <v>604</v>
      </c>
      <c r="D50" s="12"/>
      <c r="E50" s="14" t="s">
        <v>39</v>
      </c>
      <c r="F50" s="15">
        <v>7</v>
      </c>
      <c r="G50" s="39">
        <v>16.5</v>
      </c>
      <c r="H50" s="16"/>
      <c r="I50" s="25">
        <f t="shared" si="0"/>
        <v>9.5</v>
      </c>
      <c r="K50" s="25">
        <f t="shared" si="4"/>
        <v>18.5</v>
      </c>
      <c r="L50" s="25">
        <f t="shared" si="3"/>
        <v>2</v>
      </c>
    </row>
    <row r="51" spans="1:12" ht="13.5" customHeight="1">
      <c r="A51" s="45"/>
      <c r="B51" s="12"/>
      <c r="C51" s="13" t="s">
        <v>21</v>
      </c>
      <c r="D51" s="12"/>
      <c r="E51" s="14" t="s">
        <v>22</v>
      </c>
      <c r="F51" s="15">
        <v>8</v>
      </c>
      <c r="G51" s="39">
        <v>16.5</v>
      </c>
      <c r="H51" s="16"/>
      <c r="I51" s="25">
        <f t="shared" si="0"/>
        <v>8.5</v>
      </c>
      <c r="K51" s="25">
        <f t="shared" si="4"/>
        <v>19.5</v>
      </c>
      <c r="L51" s="25">
        <f t="shared" si="3"/>
        <v>3</v>
      </c>
    </row>
    <row r="52" spans="1:12" ht="13.5" customHeight="1">
      <c r="A52" s="45"/>
      <c r="B52" s="12"/>
      <c r="C52" s="13">
        <v>603</v>
      </c>
      <c r="D52" s="12"/>
      <c r="E52" s="14" t="s">
        <v>20</v>
      </c>
      <c r="F52" s="15">
        <v>9</v>
      </c>
      <c r="G52" s="39">
        <v>18.5</v>
      </c>
      <c r="H52" s="16"/>
      <c r="I52" s="25">
        <f>G52-F52</f>
        <v>9.5</v>
      </c>
      <c r="K52" s="25">
        <f>11.5+F52</f>
        <v>20.5</v>
      </c>
      <c r="L52" s="25">
        <f>K52-G52</f>
        <v>2</v>
      </c>
    </row>
    <row r="53" spans="3:12" ht="3" customHeight="1">
      <c r="C53" s="5"/>
      <c r="D53" s="4"/>
      <c r="E53" s="4"/>
      <c r="F53" s="4"/>
      <c r="G53" s="19"/>
      <c r="H53" s="19"/>
      <c r="I53" s="25">
        <f t="shared" si="0"/>
        <v>0</v>
      </c>
      <c r="K53" s="25"/>
      <c r="L53" s="25">
        <f t="shared" si="3"/>
        <v>0</v>
      </c>
    </row>
    <row r="54" spans="1:12" ht="3" customHeight="1">
      <c r="A54" s="1" t="s">
        <v>42</v>
      </c>
      <c r="C54" s="5"/>
      <c r="D54" s="4"/>
      <c r="E54" s="4"/>
      <c r="F54" s="4"/>
      <c r="G54" s="19"/>
      <c r="H54" s="19"/>
      <c r="I54" s="25"/>
      <c r="K54" s="25"/>
      <c r="L54" s="25"/>
    </row>
    <row r="55" spans="1:12" ht="28.5" customHeight="1">
      <c r="A55" s="6" t="s">
        <v>0</v>
      </c>
      <c r="B55" s="7"/>
      <c r="C55" s="8" t="s">
        <v>1</v>
      </c>
      <c r="D55" s="9"/>
      <c r="E55" s="6" t="s">
        <v>2</v>
      </c>
      <c r="F55" s="6" t="s">
        <v>3</v>
      </c>
      <c r="G55" s="10" t="str">
        <f>G42</f>
        <v>Vantaggio cliente %</v>
      </c>
      <c r="H55" s="33"/>
      <c r="I55" s="25"/>
      <c r="K55" s="25"/>
      <c r="L55" s="25"/>
    </row>
    <row r="56" spans="1:12" ht="3" customHeight="1">
      <c r="A56" s="20"/>
      <c r="B56" s="7"/>
      <c r="C56" s="21"/>
      <c r="D56" s="9"/>
      <c r="E56" s="20"/>
      <c r="F56" s="20"/>
      <c r="G56" s="22"/>
      <c r="H56" s="22"/>
      <c r="I56" s="25">
        <f t="shared" si="0"/>
        <v>0</v>
      </c>
      <c r="K56" s="25"/>
      <c r="L56" s="25">
        <f t="shared" si="3"/>
        <v>0</v>
      </c>
    </row>
    <row r="57" spans="1:12" ht="14.25" customHeight="1">
      <c r="A57" s="46" t="s">
        <v>67</v>
      </c>
      <c r="B57" s="26"/>
      <c r="C57" s="27">
        <v>519</v>
      </c>
      <c r="D57" s="28"/>
      <c r="E57" s="29" t="s">
        <v>23</v>
      </c>
      <c r="F57" s="30">
        <v>14.5</v>
      </c>
      <c r="G57" s="42">
        <v>21</v>
      </c>
      <c r="H57" s="31"/>
      <c r="I57" s="25">
        <f t="shared" si="0"/>
        <v>6.5</v>
      </c>
      <c r="K57" s="25">
        <f>9+F57</f>
        <v>23.5</v>
      </c>
      <c r="L57" s="25">
        <f t="shared" si="3"/>
        <v>2.5</v>
      </c>
    </row>
    <row r="58" spans="1:12" ht="14.25">
      <c r="A58" s="46"/>
      <c r="B58" s="26"/>
      <c r="C58" s="27">
        <v>299</v>
      </c>
      <c r="D58" s="28"/>
      <c r="E58" s="29" t="s">
        <v>24</v>
      </c>
      <c r="F58" s="30">
        <v>16</v>
      </c>
      <c r="G58" s="42">
        <v>25</v>
      </c>
      <c r="H58" s="31"/>
      <c r="I58" s="25">
        <f t="shared" si="0"/>
        <v>9</v>
      </c>
      <c r="K58" s="25">
        <f aca="true" t="shared" si="5" ref="K58:K72">9+F58</f>
        <v>25</v>
      </c>
      <c r="L58" s="25">
        <f t="shared" si="3"/>
        <v>0</v>
      </c>
    </row>
    <row r="59" spans="1:12" ht="14.25">
      <c r="A59" s="46"/>
      <c r="B59" s="26"/>
      <c r="C59" s="27">
        <v>530</v>
      </c>
      <c r="D59" s="28"/>
      <c r="E59" s="29" t="s">
        <v>61</v>
      </c>
      <c r="F59" s="30">
        <v>13.5</v>
      </c>
      <c r="G59" s="42">
        <v>23</v>
      </c>
      <c r="H59" s="31"/>
      <c r="I59" s="25">
        <f t="shared" si="0"/>
        <v>9.5</v>
      </c>
      <c r="K59" s="25">
        <f t="shared" si="5"/>
        <v>22.5</v>
      </c>
      <c r="L59" s="25">
        <f t="shared" si="3"/>
        <v>-0.5</v>
      </c>
    </row>
    <row r="60" spans="1:12" ht="14.25">
      <c r="A60" s="46"/>
      <c r="B60" s="26"/>
      <c r="C60" s="27">
        <v>225</v>
      </c>
      <c r="D60" s="28"/>
      <c r="E60" s="29" t="s">
        <v>25</v>
      </c>
      <c r="F60" s="30">
        <f>26.5+1.5</f>
        <v>28</v>
      </c>
      <c r="G60" s="42">
        <f>35.5+1.5</f>
        <v>37</v>
      </c>
      <c r="H60" s="31"/>
      <c r="I60" s="25">
        <f t="shared" si="0"/>
        <v>9</v>
      </c>
      <c r="K60" s="25">
        <f t="shared" si="5"/>
        <v>37</v>
      </c>
      <c r="L60" s="25">
        <f t="shared" si="3"/>
        <v>0</v>
      </c>
    </row>
    <row r="61" spans="1:12" ht="14.25" customHeight="1" hidden="1">
      <c r="A61" s="46"/>
      <c r="B61" s="26"/>
      <c r="C61" s="27"/>
      <c r="D61" s="28"/>
      <c r="E61" s="29" t="s">
        <v>26</v>
      </c>
      <c r="F61" s="30">
        <v>26.5</v>
      </c>
      <c r="G61" s="42">
        <v>35.5</v>
      </c>
      <c r="H61" s="31">
        <v>35.5</v>
      </c>
      <c r="I61" s="25">
        <f t="shared" si="0"/>
        <v>9</v>
      </c>
      <c r="K61" s="25">
        <f t="shared" si="5"/>
        <v>35.5</v>
      </c>
      <c r="L61" s="25">
        <f t="shared" si="3"/>
        <v>0</v>
      </c>
    </row>
    <row r="62" spans="1:12" ht="14.25" customHeight="1">
      <c r="A62" s="46"/>
      <c r="B62" s="26"/>
      <c r="C62" s="27"/>
      <c r="D62" s="28"/>
      <c r="E62" s="29" t="s">
        <v>49</v>
      </c>
      <c r="F62" s="30"/>
      <c r="G62" s="42">
        <v>37</v>
      </c>
      <c r="H62" s="31"/>
      <c r="I62" s="25"/>
      <c r="K62" s="25"/>
      <c r="L62" s="25"/>
    </row>
    <row r="63" spans="1:12" ht="14.25">
      <c r="A63" s="46"/>
      <c r="B63" s="26"/>
      <c r="C63" s="27">
        <v>263</v>
      </c>
      <c r="D63" s="28"/>
      <c r="E63" s="29" t="s">
        <v>27</v>
      </c>
      <c r="F63" s="30">
        <v>26.5</v>
      </c>
      <c r="G63" s="42">
        <v>33</v>
      </c>
      <c r="H63" s="31"/>
      <c r="I63" s="25">
        <f t="shared" si="0"/>
        <v>6.5</v>
      </c>
      <c r="K63" s="25">
        <f t="shared" si="5"/>
        <v>35.5</v>
      </c>
      <c r="L63" s="25">
        <f t="shared" si="3"/>
        <v>2.5</v>
      </c>
    </row>
    <row r="64" spans="1:12" ht="14.25" customHeight="1" hidden="1">
      <c r="A64" s="46"/>
      <c r="B64" s="26"/>
      <c r="C64" s="27"/>
      <c r="D64" s="28"/>
      <c r="E64" s="29" t="s">
        <v>28</v>
      </c>
      <c r="F64" s="30"/>
      <c r="G64" s="42">
        <v>33.5</v>
      </c>
      <c r="H64" s="31">
        <v>33.5</v>
      </c>
      <c r="I64" s="25">
        <f t="shared" si="0"/>
        <v>33.5</v>
      </c>
      <c r="K64" s="25">
        <f t="shared" si="5"/>
        <v>9</v>
      </c>
      <c r="L64" s="25">
        <f t="shared" si="3"/>
        <v>-24.5</v>
      </c>
    </row>
    <row r="65" spans="1:12" ht="14.25">
      <c r="A65" s="46"/>
      <c r="B65" s="26"/>
      <c r="C65" s="27">
        <v>296</v>
      </c>
      <c r="D65" s="28"/>
      <c r="E65" s="29" t="s">
        <v>46</v>
      </c>
      <c r="F65" s="30">
        <v>15</v>
      </c>
      <c r="G65" s="42">
        <v>28</v>
      </c>
      <c r="H65" s="31"/>
      <c r="I65" s="25">
        <f t="shared" si="0"/>
        <v>13</v>
      </c>
      <c r="K65" s="25">
        <f>11+F65</f>
        <v>26</v>
      </c>
      <c r="L65" s="25">
        <f t="shared" si="3"/>
        <v>-2</v>
      </c>
    </row>
    <row r="66" spans="1:12" ht="14.25">
      <c r="A66" s="46"/>
      <c r="B66" s="26"/>
      <c r="C66" s="27"/>
      <c r="D66" s="28"/>
      <c r="E66" s="29" t="s">
        <v>47</v>
      </c>
      <c r="F66" s="30">
        <v>21</v>
      </c>
      <c r="G66" s="42">
        <v>31</v>
      </c>
      <c r="H66" s="31"/>
      <c r="I66" s="25">
        <f t="shared" si="0"/>
        <v>10</v>
      </c>
      <c r="K66" s="25">
        <f>11+F66</f>
        <v>32</v>
      </c>
      <c r="L66" s="25">
        <f t="shared" si="3"/>
        <v>1</v>
      </c>
    </row>
    <row r="67" spans="1:12" ht="14.25" customHeight="1" hidden="1">
      <c r="A67" s="46"/>
      <c r="B67" s="26"/>
      <c r="C67" s="27"/>
      <c r="D67" s="28"/>
      <c r="E67" s="29" t="s">
        <v>29</v>
      </c>
      <c r="F67" s="30"/>
      <c r="G67" s="42">
        <v>30</v>
      </c>
      <c r="H67" s="31">
        <v>30</v>
      </c>
      <c r="I67" s="25">
        <f t="shared" si="0"/>
        <v>30</v>
      </c>
      <c r="K67" s="25">
        <f t="shared" si="5"/>
        <v>9</v>
      </c>
      <c r="L67" s="25">
        <f t="shared" si="3"/>
        <v>-21</v>
      </c>
    </row>
    <row r="68" spans="1:12" ht="14.25">
      <c r="A68" s="46"/>
      <c r="B68" s="26"/>
      <c r="C68" s="27" t="s">
        <v>30</v>
      </c>
      <c r="D68" s="28"/>
      <c r="E68" s="29" t="s">
        <v>44</v>
      </c>
      <c r="F68" s="30">
        <v>10</v>
      </c>
      <c r="G68" s="42">
        <v>19</v>
      </c>
      <c r="H68" s="31"/>
      <c r="I68" s="25">
        <f t="shared" si="0"/>
        <v>9</v>
      </c>
      <c r="K68" s="25">
        <f t="shared" si="5"/>
        <v>19</v>
      </c>
      <c r="L68" s="25">
        <f t="shared" si="3"/>
        <v>0</v>
      </c>
    </row>
    <row r="69" spans="1:12" ht="14.25" customHeight="1" hidden="1">
      <c r="A69" s="46"/>
      <c r="B69" s="26"/>
      <c r="C69" s="27"/>
      <c r="D69" s="28"/>
      <c r="E69" s="29" t="s">
        <v>31</v>
      </c>
      <c r="F69" s="30"/>
      <c r="G69" s="42">
        <v>24</v>
      </c>
      <c r="H69" s="31">
        <v>24</v>
      </c>
      <c r="I69" s="25">
        <f t="shared" si="0"/>
        <v>24</v>
      </c>
      <c r="K69" s="25">
        <f t="shared" si="5"/>
        <v>9</v>
      </c>
      <c r="L69" s="25">
        <f t="shared" si="3"/>
        <v>-15</v>
      </c>
    </row>
    <row r="70" spans="1:12" ht="14.25">
      <c r="A70" s="46"/>
      <c r="B70" s="26"/>
      <c r="C70" s="27"/>
      <c r="D70" s="28"/>
      <c r="E70" s="29" t="s">
        <v>45</v>
      </c>
      <c r="F70" s="30">
        <v>14</v>
      </c>
      <c r="G70" s="42">
        <v>23</v>
      </c>
      <c r="H70" s="31"/>
      <c r="I70" s="25">
        <f t="shared" si="0"/>
        <v>9</v>
      </c>
      <c r="K70" s="25">
        <f t="shared" si="5"/>
        <v>23</v>
      </c>
      <c r="L70" s="25">
        <f t="shared" si="3"/>
        <v>0</v>
      </c>
    </row>
    <row r="71" spans="1:12" ht="14.25" customHeight="1" hidden="1">
      <c r="A71" s="46"/>
      <c r="B71" s="26"/>
      <c r="C71" s="27"/>
      <c r="D71" s="28"/>
      <c r="E71" s="29" t="s">
        <v>32</v>
      </c>
      <c r="F71" s="30"/>
      <c r="G71" s="42">
        <v>19</v>
      </c>
      <c r="H71" s="31">
        <v>19</v>
      </c>
      <c r="I71" s="25">
        <f t="shared" si="0"/>
        <v>19</v>
      </c>
      <c r="K71" s="25">
        <f t="shared" si="5"/>
        <v>9</v>
      </c>
      <c r="L71" s="25">
        <f t="shared" si="3"/>
        <v>-10</v>
      </c>
    </row>
    <row r="72" spans="1:12" ht="14.25" customHeight="1">
      <c r="A72" s="46"/>
      <c r="B72" s="26"/>
      <c r="C72" s="27"/>
      <c r="D72" s="28"/>
      <c r="E72" s="29" t="s">
        <v>40</v>
      </c>
      <c r="F72" s="30">
        <v>16</v>
      </c>
      <c r="G72" s="42">
        <v>27</v>
      </c>
      <c r="H72" s="31"/>
      <c r="I72" s="25">
        <f t="shared" si="0"/>
        <v>11</v>
      </c>
      <c r="K72" s="25">
        <f t="shared" si="5"/>
        <v>25</v>
      </c>
      <c r="L72" s="25">
        <f t="shared" si="3"/>
        <v>-2</v>
      </c>
    </row>
    <row r="73" spans="1:12" ht="14.25" customHeight="1">
      <c r="A73" s="46"/>
      <c r="B73" s="26"/>
      <c r="C73" s="27"/>
      <c r="D73" s="28"/>
      <c r="E73" s="29" t="s">
        <v>48</v>
      </c>
      <c r="F73" s="30"/>
      <c r="G73" s="42">
        <v>39</v>
      </c>
      <c r="H73" s="31"/>
      <c r="I73" s="25"/>
      <c r="K73" s="25"/>
      <c r="L73" s="25"/>
    </row>
    <row r="74" spans="1:12" ht="14.25" customHeight="1">
      <c r="A74" s="46"/>
      <c r="B74" s="26"/>
      <c r="C74" s="27"/>
      <c r="D74" s="28"/>
      <c r="E74" s="29" t="s">
        <v>43</v>
      </c>
      <c r="F74" s="30"/>
      <c r="G74" s="42">
        <v>41.2</v>
      </c>
      <c r="H74" s="31"/>
      <c r="I74" s="25"/>
      <c r="K74" s="25"/>
      <c r="L74" s="25"/>
    </row>
    <row r="75" spans="1:9" ht="14.25" customHeight="1" hidden="1">
      <c r="A75" s="46"/>
      <c r="B75" s="26"/>
      <c r="C75" s="27">
        <v>290</v>
      </c>
      <c r="D75" s="28"/>
      <c r="E75" s="28" t="s">
        <v>33</v>
      </c>
      <c r="F75" s="28"/>
      <c r="G75" s="32">
        <v>37.5</v>
      </c>
      <c r="H75" s="32">
        <v>37.5</v>
      </c>
      <c r="I75" s="25">
        <f t="shared" si="0"/>
        <v>37.5</v>
      </c>
    </row>
    <row r="76" spans="1:8" ht="220.5" customHeight="1">
      <c r="A76" s="48" t="s">
        <v>73</v>
      </c>
      <c r="B76" s="49"/>
      <c r="C76" s="49"/>
      <c r="D76" s="49"/>
      <c r="E76" s="49"/>
      <c r="F76" s="49"/>
      <c r="G76" s="49"/>
      <c r="H76" s="49"/>
    </row>
  </sheetData>
  <sheetProtection/>
  <mergeCells count="10">
    <mergeCell ref="A6:A15"/>
    <mergeCell ref="A19:A20"/>
    <mergeCell ref="A22:G22"/>
    <mergeCell ref="A28:G28"/>
    <mergeCell ref="A17:H17"/>
    <mergeCell ref="A44:A52"/>
    <mergeCell ref="A57:A75"/>
    <mergeCell ref="A40:H40"/>
    <mergeCell ref="A76:H76"/>
    <mergeCell ref="A32:A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FIATGROUP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Utente Windows</cp:lastModifiedBy>
  <dcterms:created xsi:type="dcterms:W3CDTF">2018-07-03T17:56:45Z</dcterms:created>
  <dcterms:modified xsi:type="dcterms:W3CDTF">2019-08-09T17:43:23Z</dcterms:modified>
  <cp:category/>
  <cp:version/>
  <cp:contentType/>
  <cp:contentStatus/>
</cp:coreProperties>
</file>